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/>
  <mc:AlternateContent xmlns:mc="http://schemas.openxmlformats.org/markup-compatibility/2006">
    <mc:Choice Requires="x15">
      <x15ac:absPath xmlns:x15ac="http://schemas.microsoft.com/office/spreadsheetml/2010/11/ac" url="C:\Users\Kuba\Desktop\"/>
    </mc:Choice>
  </mc:AlternateContent>
  <bookViews>
    <workbookView xWindow="0" yWindow="0" windowWidth="15345" windowHeight="3975"/>
  </bookViews>
  <sheets>
    <sheet name="Sheet1" sheetId="1" r:id="rId1"/>
  </sheets>
  <definedNames>
    <definedName name="_xlnm.Print_Area" localSheetId="0">Sheet1!$A$1:$U$30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7" i="1" l="1"/>
  <c r="I37" i="1"/>
  <c r="T36" i="1"/>
  <c r="I36" i="1"/>
  <c r="Q30" i="1"/>
  <c r="R30" i="1"/>
  <c r="G30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T9" i="1"/>
  <c r="U37" i="1" l="1"/>
  <c r="U36" i="1"/>
  <c r="I9" i="1"/>
  <c r="S30" i="1"/>
  <c r="P30" i="1"/>
  <c r="O30" i="1"/>
  <c r="N30" i="1"/>
  <c r="M30" i="1"/>
  <c r="L30" i="1"/>
  <c r="K30" i="1"/>
  <c r="J30" i="1"/>
  <c r="H30" i="1"/>
  <c r="F30" i="1"/>
  <c r="E30" i="1"/>
  <c r="U28" i="1"/>
  <c r="U25" i="1"/>
  <c r="U24" i="1"/>
  <c r="U23" i="1"/>
  <c r="U20" i="1"/>
  <c r="U17" i="1"/>
  <c r="U16" i="1"/>
  <c r="U14" i="1"/>
  <c r="U13" i="1"/>
  <c r="U12" i="1"/>
  <c r="U9" i="1" l="1"/>
  <c r="I30" i="1"/>
  <c r="U11" i="1"/>
  <c r="U18" i="1"/>
  <c r="U21" i="1"/>
  <c r="U27" i="1"/>
  <c r="U15" i="1"/>
  <c r="U22" i="1"/>
  <c r="U10" i="1"/>
  <c r="U19" i="1"/>
  <c r="U26" i="1"/>
  <c r="T30" i="1"/>
  <c r="T29" i="1" l="1"/>
  <c r="U30" i="1"/>
</calcChain>
</file>

<file path=xl/sharedStrings.xml><?xml version="1.0" encoding="utf-8"?>
<sst xmlns="http://schemas.openxmlformats.org/spreadsheetml/2006/main" count="119" uniqueCount="73">
  <si>
    <t>Název sportovního klubu, oddílu:</t>
  </si>
  <si>
    <t>Kontaktní osoba, telefon, email:</t>
  </si>
  <si>
    <t>Zkr. oddílu:</t>
  </si>
  <si>
    <t>PSČ oddílu:</t>
  </si>
  <si>
    <t>Příjmení</t>
  </si>
  <si>
    <t>Jméno</t>
  </si>
  <si>
    <t>Index</t>
  </si>
  <si>
    <t>SI čip Z=zapůjčit</t>
  </si>
  <si>
    <t>Zapůj. SI Startovné</t>
  </si>
  <si>
    <t>Ubytov. Strava</t>
  </si>
  <si>
    <t>Celkem částka</t>
  </si>
  <si>
    <t>20,- závod</t>
  </si>
  <si>
    <t>120,-/160,-</t>
  </si>
  <si>
    <t>Suma</t>
  </si>
  <si>
    <t>50,-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</si>
  <si>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</si>
  <si>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</si>
  <si>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</si>
  <si>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</si>
  <si>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</si>
  <si>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</si>
  <si>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</si>
  <si>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</si>
  <si>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</si>
  <si>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</si>
  <si>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</si>
  <si>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</si>
  <si>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</si>
  <si>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</si>
  <si>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</si>
  <si>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</si>
  <si>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</si>
  <si>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</si>
  <si>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</si>
  <si>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</si>
  <si>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Vysvětlivky dále</t>
  </si>
  <si>
    <t>V případě více závodníků než 20 použijte prosím další tabulku.</t>
  </si>
  <si>
    <t>Celkem</t>
  </si>
  <si>
    <t>Kontrolní součty:</t>
  </si>
  <si>
    <t>Příklad:</t>
  </si>
  <si>
    <t>Hrazdil</t>
  </si>
  <si>
    <t>Roman</t>
  </si>
  <si>
    <t>GAP7401</t>
  </si>
  <si>
    <t>M20</t>
  </si>
  <si>
    <t>Abecedová</t>
  </si>
  <si>
    <t>Zuzana</t>
  </si>
  <si>
    <t>Z</t>
  </si>
  <si>
    <t>D12</t>
  </si>
  <si>
    <r>
      <t xml:space="preserve">Formulář pošlete e-mailem na adresu </t>
    </r>
    <r>
      <rPr>
        <b/>
        <sz val="10"/>
        <color indexed="12"/>
        <rFont val="Arial CE"/>
        <charset val="238"/>
      </rPr>
      <t>o-sport@seznam.cz</t>
    </r>
  </si>
  <si>
    <t>Poplatky:</t>
  </si>
  <si>
    <t>Splatné do:</t>
  </si>
  <si>
    <t>Číslo účtu:</t>
  </si>
  <si>
    <t>Variabilní symbol:</t>
  </si>
  <si>
    <t>PSČ sídla oddílu</t>
  </si>
  <si>
    <t>Přihlašovací formulář O - sport cup 2017</t>
  </si>
  <si>
    <t>Kat. záv. kr.3,5MHz</t>
  </si>
  <si>
    <t>Kat. záv. kl.144MHz</t>
  </si>
  <si>
    <t>Kat. záv. kl.3,5MHz</t>
  </si>
  <si>
    <r>
      <t xml:space="preserve">Ubytování                        </t>
    </r>
    <r>
      <rPr>
        <sz val="11"/>
        <color theme="1"/>
        <rFont val="Calibri"/>
        <family val="2"/>
        <scheme val="minor"/>
      </rPr>
      <t xml:space="preserve"> So-Ne Ne-Po So-Ne Ne-Po</t>
    </r>
  </si>
  <si>
    <t>150,-</t>
  </si>
  <si>
    <t>210,-</t>
  </si>
  <si>
    <t>60,-</t>
  </si>
  <si>
    <t>90,-</t>
  </si>
  <si>
    <t>Strava                                                               O-So V-So S-Ne V-Ne S-Po O-Po</t>
  </si>
  <si>
    <t>SVK0650</t>
  </si>
  <si>
    <t>19.04.2017</t>
  </si>
  <si>
    <t>670100-2204165682/6210</t>
  </si>
  <si>
    <t>Šrom</t>
  </si>
  <si>
    <t>Jakub</t>
  </si>
  <si>
    <t>Dominik</t>
  </si>
  <si>
    <t>GBM0002</t>
  </si>
  <si>
    <t>GBM9514</t>
  </si>
  <si>
    <t>M19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</si>
</sst>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1" x14ac:knownFonts="1">
    <font>
      <sz val="11"/>
      <color theme="1"/>
      <name val="Calibri"/>
      <family val="2"/>
      <scheme val="minor"/>
    </font>
    <font>
      <b/>
      <sz val="14"/>
      <name val="Arial CE"/>
      <family val="2"/>
      <charset val="238"/>
    </font>
    <font>
      <sz val="12"/>
      <name val="Arial CE"/>
    </font>
    <font>
      <b/>
      <sz val="12"/>
      <name val="Arial CE"/>
    </font>
    <font>
      <sz val="14"/>
      <name val="Arial CE"/>
      <charset val="238"/>
    </font>
    <font>
      <b/>
      <sz val="14"/>
      <name val="Arial CE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indexed="12"/>
      <name val="Arial CE"/>
      <charset val="238"/>
    </font>
    <font>
      <sz val="10"/>
      <name val="Arial CE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0" fillId="0" borderId="3" xfId="0" applyBorder="1"/>
    <xf numFmtId="0" fontId="6" fillId="0" borderId="0" xfId="0" applyFont="1" applyBorder="1" applyAlignment="1"/>
    <xf numFmtId="0" fontId="6" fillId="0" borderId="0" xfId="0" applyFont="1"/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Protection="1"/>
    <xf numFmtId="0" fontId="0" fillId="0" borderId="1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12" xfId="0" applyBorder="1" applyAlignment="1" applyProtection="1">
      <alignment horizontal="center" wrapText="1"/>
    </xf>
    <xf numFmtId="0" fontId="0" fillId="0" borderId="2" xfId="0" applyBorder="1" applyAlignment="1" applyProtection="1">
      <alignment horizontal="center" wrapText="1"/>
    </xf>
    <xf numFmtId="0" fontId="0" fillId="0" borderId="4" xfId="0" applyBorder="1" applyAlignment="1" applyProtection="1">
      <alignment horizontal="center" wrapText="1"/>
    </xf>
    <xf numFmtId="0" fontId="0" fillId="0" borderId="7" xfId="0" applyBorder="1" applyAlignment="1" applyProtection="1">
      <alignment horizontal="center" wrapText="1"/>
    </xf>
    <xf numFmtId="49" fontId="0" fillId="0" borderId="13" xfId="0" applyNumberFormat="1" applyBorder="1" applyAlignment="1" applyProtection="1">
      <alignment horizontal="center" wrapText="1"/>
    </xf>
    <xf numFmtId="49" fontId="0" fillId="0" borderId="5" xfId="0" applyNumberFormat="1" applyBorder="1" applyAlignment="1" applyProtection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0" fillId="2" borderId="19" xfId="0" applyNumberFormat="1" applyFill="1" applyBorder="1" applyAlignment="1">
      <alignment horizontal="center"/>
    </xf>
    <xf numFmtId="164" fontId="0" fillId="3" borderId="20" xfId="0" applyNumberFormat="1" applyFill="1" applyBorder="1"/>
    <xf numFmtId="1" fontId="0" fillId="0" borderId="15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2" borderId="18" xfId="0" applyNumberFormat="1" applyFill="1" applyBorder="1" applyAlignment="1">
      <alignment horizontal="center"/>
    </xf>
    <xf numFmtId="1" fontId="0" fillId="2" borderId="19" xfId="0" applyNumberFormat="1" applyFill="1" applyBorder="1" applyAlignment="1">
      <alignment horizontal="center"/>
    </xf>
    <xf numFmtId="164" fontId="7" fillId="4" borderId="14" xfId="0" applyNumberFormat="1" applyFont="1" applyFill="1" applyBorder="1"/>
    <xf numFmtId="0" fontId="0" fillId="0" borderId="22" xfId="0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2" borderId="26" xfId="0" applyNumberFormat="1" applyFill="1" applyBorder="1" applyAlignment="1">
      <alignment horizontal="center"/>
    </xf>
    <xf numFmtId="49" fontId="0" fillId="2" borderId="27" xfId="0" applyNumberFormat="1" applyFill="1" applyBorder="1" applyAlignment="1">
      <alignment horizontal="center"/>
    </xf>
    <xf numFmtId="164" fontId="0" fillId="3" borderId="22" xfId="0" applyNumberFormat="1" applyFill="1" applyBorder="1"/>
    <xf numFmtId="1" fontId="0" fillId="0" borderId="23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0" fillId="2" borderId="26" xfId="0" applyNumberFormat="1" applyFill="1" applyBorder="1" applyAlignment="1">
      <alignment horizontal="center"/>
    </xf>
    <xf numFmtId="1" fontId="0" fillId="2" borderId="27" xfId="0" applyNumberForma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/>
    <xf numFmtId="0" fontId="0" fillId="0" borderId="31" xfId="0" applyBorder="1"/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0" fillId="2" borderId="34" xfId="0" applyNumberFormat="1" applyFill="1" applyBorder="1" applyAlignment="1">
      <alignment horizontal="center"/>
    </xf>
    <xf numFmtId="164" fontId="0" fillId="3" borderId="29" xfId="0" applyNumberFormat="1" applyFill="1" applyBorder="1"/>
    <xf numFmtId="1" fontId="0" fillId="0" borderId="30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2" borderId="33" xfId="0" applyNumberFormat="1" applyFill="1" applyBorder="1" applyAlignment="1">
      <alignment horizontal="center"/>
    </xf>
    <xf numFmtId="1" fontId="0" fillId="2" borderId="34" xfId="0" applyNumberFormat="1" applyFill="1" applyBorder="1" applyAlignment="1">
      <alignment horizontal="center"/>
    </xf>
    <xf numFmtId="0" fontId="0" fillId="0" borderId="0" xfId="0" applyAlignment="1" applyProtection="1">
      <alignment horizontal="center"/>
    </xf>
    <xf numFmtId="0" fontId="8" fillId="0" borderId="0" xfId="0" applyFont="1" applyProtection="1"/>
    <xf numFmtId="0" fontId="0" fillId="0" borderId="0" xfId="0" applyProtection="1"/>
    <xf numFmtId="0" fontId="0" fillId="2" borderId="0" xfId="0" applyFill="1" applyBorder="1" applyProtection="1"/>
    <xf numFmtId="0" fontId="0" fillId="5" borderId="1" xfId="0" applyFill="1" applyBorder="1" applyProtection="1"/>
    <xf numFmtId="164" fontId="0" fillId="5" borderId="9" xfId="0" applyNumberFormat="1" applyFill="1" applyBorder="1" applyAlignment="1" applyProtection="1">
      <alignment horizontal="center"/>
    </xf>
    <xf numFmtId="0" fontId="0" fillId="0" borderId="0" xfId="0" applyNumberFormat="1" applyAlignment="1" applyProtection="1">
      <alignment horizontal="right"/>
    </xf>
    <xf numFmtId="164" fontId="0" fillId="0" borderId="0" xfId="0" applyNumberFormat="1" applyProtection="1"/>
    <xf numFmtId="0" fontId="8" fillId="0" borderId="0" xfId="0" applyFont="1" applyBorder="1" applyProtection="1"/>
    <xf numFmtId="0" fontId="0" fillId="0" borderId="14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0" fontId="8" fillId="0" borderId="36" xfId="0" applyFont="1" applyBorder="1" applyProtection="1"/>
    <xf numFmtId="0" fontId="10" fillId="0" borderId="0" xfId="0" applyFont="1" applyBorder="1" applyProtection="1"/>
    <xf numFmtId="14" fontId="0" fillId="0" borderId="0" xfId="0" applyNumberFormat="1" applyAlignment="1" applyProtection="1">
      <alignment horizontal="left"/>
    </xf>
    <xf numFmtId="0" fontId="7" fillId="0" borderId="0" xfId="0" applyFont="1" applyProtection="1"/>
    <xf numFmtId="0" fontId="0" fillId="0" borderId="3" xfId="0" applyBorder="1" applyAlignment="1">
      <alignment horizontal="center" wrapText="1"/>
    </xf>
    <xf numFmtId="0" fontId="0" fillId="5" borderId="9" xfId="0" applyFill="1" applyBorder="1" applyProtection="1"/>
    <xf numFmtId="164" fontId="0" fillId="0" borderId="8" xfId="0" applyNumberFormat="1" applyBorder="1" applyAlignment="1" applyProtection="1">
      <alignment horizontal="center" wrapText="1"/>
    </xf>
    <xf numFmtId="164" fontId="0" fillId="0" borderId="9" xfId="0" applyNumberFormat="1" applyBorder="1" applyAlignment="1" applyProtection="1">
      <alignment horizontal="center" wrapText="1"/>
    </xf>
    <xf numFmtId="0" fontId="0" fillId="0" borderId="6" xfId="0" applyBorder="1" applyAlignment="1" applyProtection="1">
      <alignment horizontal="center" wrapText="1"/>
    </xf>
    <xf numFmtId="164" fontId="0" fillId="5" borderId="9" xfId="0" applyNumberFormat="1" applyFill="1" applyBorder="1" applyAlignment="1" applyProtection="1">
      <alignment horizontal="right"/>
    </xf>
    <xf numFmtId="0" fontId="0" fillId="0" borderId="3" xfId="0" applyBorder="1" applyAlignment="1" applyProtection="1">
      <alignment horizontal="right"/>
    </xf>
    <xf numFmtId="0" fontId="7" fillId="0" borderId="1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abSelected="1" zoomScaleNormal="100" workbookViewId="0">
      <selection activeCell="L38" sqref="L38"/>
    </sheetView>
  </sheetViews>
  <sheetFormatPr defaultRowHeight="15" x14ac:dyDescent="0.25"/>
  <cols>
    <col min="1" max="1" width="2.7109375" customWidth="1"/>
    <col min="2" max="3" width="15.7109375" customWidth="1"/>
    <col min="5" max="5" width="9.5703125" customWidth="1"/>
    <col min="6" max="6" width="9.42578125" customWidth="1"/>
    <col min="7" max="7" width="9.7109375" customWidth="1"/>
    <col min="8" max="9" width="9.42578125" customWidth="1"/>
    <col min="10" max="13" width="6" customWidth="1"/>
    <col min="14" max="19" width="4.85546875" customWidth="1"/>
  </cols>
  <sheetData>
    <row r="1" spans="1:21" ht="18" x14ac:dyDescent="0.25">
      <c r="A1" s="93" t="s">
        <v>54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</row>
    <row r="2" spans="1:21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.75" x14ac:dyDescent="0.25">
      <c r="A3" s="1"/>
      <c r="B3" s="2" t="s">
        <v>0</v>
      </c>
      <c r="C3" s="1"/>
      <c r="D3" s="1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</row>
    <row r="4" spans="1:21" ht="15.75" x14ac:dyDescent="0.25">
      <c r="A4" s="1"/>
      <c r="B4" s="2" t="s">
        <v>1</v>
      </c>
      <c r="C4" s="1"/>
      <c r="D4" s="1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</row>
    <row r="5" spans="1:21" ht="16.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8.75" thickBot="1" x14ac:dyDescent="0.3">
      <c r="B6" s="3" t="s">
        <v>2</v>
      </c>
      <c r="C6" s="4"/>
      <c r="D6" s="5" t="s">
        <v>3</v>
      </c>
      <c r="E6" s="6"/>
      <c r="F6" s="95"/>
      <c r="G6" s="96"/>
      <c r="H6" s="97"/>
      <c r="I6" s="7"/>
      <c r="J6" s="8"/>
      <c r="K6" s="8"/>
      <c r="L6" s="8"/>
      <c r="M6" s="8"/>
      <c r="N6" s="8"/>
      <c r="O6" s="8"/>
      <c r="P6" s="8"/>
      <c r="Q6" s="8"/>
      <c r="R6" s="8"/>
      <c r="S6" s="8"/>
      <c r="T6" s="7"/>
      <c r="U6" s="8"/>
    </row>
    <row r="7" spans="1:21" ht="31.5" customHeight="1" thickBot="1" x14ac:dyDescent="0.3">
      <c r="A7" s="9"/>
      <c r="B7" s="10" t="s">
        <v>4</v>
      </c>
      <c r="C7" s="11" t="s">
        <v>5</v>
      </c>
      <c r="D7" s="12" t="s">
        <v>6</v>
      </c>
      <c r="E7" s="13" t="s">
        <v>7</v>
      </c>
      <c r="F7" s="14" t="s">
        <v>55</v>
      </c>
      <c r="G7" s="14" t="s">
        <v>56</v>
      </c>
      <c r="H7" s="15" t="s">
        <v>57</v>
      </c>
      <c r="I7" s="16" t="s">
        <v>8</v>
      </c>
      <c r="J7" s="88" t="s">
        <v>58</v>
      </c>
      <c r="K7" s="89"/>
      <c r="L7" s="89"/>
      <c r="M7" s="90"/>
      <c r="N7" s="91" t="s">
        <v>63</v>
      </c>
      <c r="O7" s="91"/>
      <c r="P7" s="91"/>
      <c r="Q7" s="91"/>
      <c r="R7" s="91"/>
      <c r="S7" s="92"/>
      <c r="T7" s="17" t="s">
        <v>9</v>
      </c>
      <c r="U7" s="18" t="s">
        <v>10</v>
      </c>
    </row>
    <row r="8" spans="1:21" ht="16.5" customHeight="1" thickBot="1" x14ac:dyDescent="0.3">
      <c r="A8" s="19"/>
      <c r="B8" s="20"/>
      <c r="C8" s="21"/>
      <c r="D8" s="22"/>
      <c r="E8" s="23" t="s">
        <v>11</v>
      </c>
      <c r="F8" s="83" t="s">
        <v>12</v>
      </c>
      <c r="G8" s="84"/>
      <c r="H8" s="85"/>
      <c r="I8" s="24" t="s">
        <v>13</v>
      </c>
      <c r="J8" s="25" t="s">
        <v>59</v>
      </c>
      <c r="K8" s="26" t="s">
        <v>59</v>
      </c>
      <c r="L8" s="26" t="s">
        <v>60</v>
      </c>
      <c r="M8" s="26" t="s">
        <v>60</v>
      </c>
      <c r="N8" s="27" t="s">
        <v>61</v>
      </c>
      <c r="O8" s="27" t="s">
        <v>62</v>
      </c>
      <c r="P8" s="27" t="s">
        <v>14</v>
      </c>
      <c r="Q8" s="27" t="s">
        <v>62</v>
      </c>
      <c r="R8" s="27" t="s">
        <v>14</v>
      </c>
      <c r="S8" s="28" t="s">
        <v>62</v>
      </c>
      <c r="T8" s="21" t="s">
        <v>13</v>
      </c>
      <c r="U8" s="22" t="s">
        <v>13</v>
      </c>
    </row>
    <row r="9" spans="1:21" x14ac:dyDescent="0.25">
      <c r="A9" s="29" t="s">
        <v>15</v>
      </c>
      <c r="B9" s="30" t="s">
        <v>67</v>
      </c>
      <c r="C9" s="31" t="s">
        <v>68</v>
      </c>
      <c r="D9" s="32" t="s">
        <v>71</v>
      </c>
      <c r="E9" s="33">
        <v>2042538</v>
      </c>
      <c r="F9" s="34" t="s">
        <v>43</v>
      </c>
      <c r="G9" s="35" t="s">
        <v>43</v>
      </c>
      <c r="H9" s="35" t="s">
        <v>43</v>
      </c>
      <c r="I9" s="36">
        <f>IF(UPPER(E9)="Z",20,0)*SUM(IF(F9="",0,1),IF(H9="",0,1))+120*SUM(IF(F9="M12",1,0),IF(F9="M14",1,0),IF(F9="D12",1,0),IF(F9="D14",1,0),IF(G9="M12",1,0),IF(G9="M14",1,0),IF(G9="D12",1,0),IF(G9="D14",1,0),IF(H9="M12",1,0),IF(H9="M14",1,0),IF(H9="D12",1,0),IF(H9="D14",1,0))+160*SUM(IF(F9="M16",1,0),IF(F9="M19",1,0),IF(F9="M20",1,0),IF(F9="M40",1,0),IF(F9="M50",1,0),IF(F9="M60",1,0),IF(F9="M70",1,0),IF(F9="D16",1,0),IF(F9="D19",1,0),IF(F9="D20",1,0),IF(F9="D35",1,0),IF(F9="D50",1,0),IF(F9="D60",1,0),IF(G9="M16",1,0),IF(G9="M19",1,0),IF(G9="M20",1,0),IF(G9="M40",1,0),IF(G9="M50",1,0),IF(G9="M60",1,0),IF(G9="M70",1,0),IF(G9="D16",1,0),IF(G9="D19",1,0),IF(G9="D20",1,0),IF(G9="D35",1,0),IF(G9="D50",1,0),IF(G9="D60",1,0),IF(H9="M16",1,0),IF(H9="M19",1,0),IF(H9="M20",1,0),IF(H9="M40",1,0),IF(H9="M50",1,0),IF(H9="M60",1,0),IF(H9="M70",1,0),IF(H9="D16",1,0),IF(H9="D19",1,0),IF(H9="D20",1,0),IF(H9="D35",1,0),IF(H9="D50",1,0),IF(H9="D60",1,0))</f>
        <v>480</v>
      </c>
      <c r="J9" s="37"/>
      <c r="K9" s="38"/>
      <c r="L9" s="38">
        <v>1</v>
      </c>
      <c r="M9" s="39">
        <v>1</v>
      </c>
      <c r="N9" s="38"/>
      <c r="O9" s="39">
        <v>1</v>
      </c>
      <c r="P9" s="39">
        <v>1</v>
      </c>
      <c r="Q9" s="40">
        <v>1</v>
      </c>
      <c r="R9" s="40">
        <v>1</v>
      </c>
      <c r="S9" s="40">
        <v>1</v>
      </c>
      <c r="T9" s="36">
        <f>J9*150+K9*150+L9*210+M9*210+N9*60+O9*90+P9*50+Q9*90+R9*50+S9*90</f>
        <v>790</v>
      </c>
      <c r="U9" s="41">
        <f t="shared" ref="U9:U28" si="0">I9+T9</f>
        <v>1270</v>
      </c>
    </row>
    <row r="10" spans="1:21" x14ac:dyDescent="0.25">
      <c r="A10" s="42" t="s">
        <v>16</v>
      </c>
      <c r="B10" s="43" t="s">
        <v>67</v>
      </c>
      <c r="C10" s="44" t="s">
        <v>69</v>
      </c>
      <c r="D10" s="45" t="s">
        <v>70</v>
      </c>
      <c r="E10" s="46">
        <v>247349</v>
      </c>
      <c r="F10" s="47" t="s">
        <v>72</v>
      </c>
      <c r="G10" s="48" t="s">
        <v>72</v>
      </c>
      <c r="H10" s="48" t="s">
        <v>72</v>
      </c>
      <c r="I10" s="49">
        <f t="shared" ref="I10:I28" si="1">IF(UPPER(E10)="Z",20,0)*SUM(IF(F10="",0,1),IF(H10="",0,1))+120*SUM(IF(F10="M12",1,0),IF(F10="M14",1,0),IF(F10="D12",1,0),IF(F10="D14",1,0),IF(G10="M12",1,0),IF(G10="M14",1,0),IF(G10="D12",1,0),IF(G10="D14",1,0),IF(H10="M12",1,0),IF(H10="M14",1,0),IF(H10="D12",1,0),IF(H10="D14",1,0))+160*SUM(IF(F10="M16",1,0),IF(F10="M19",1,0),IF(F10="M20",1,0),IF(F10="M40",1,0),IF(F10="M50",1,0),IF(F10="M60",1,0),IF(F10="M70",1,0),IF(F10="D16",1,0),IF(F10="D19",1,0),IF(F10="D20",1,0),IF(F10="D35",1,0),IF(F10="D50",1,0),IF(F10="D60",1,0),IF(G10="M16",1,0),IF(G10="M19",1,0),IF(G10="M20",1,0),IF(G10="M40",1,0),IF(G10="M50",1,0),IF(G10="M60",1,0),IF(G10="M70",1,0),IF(G10="D16",1,0),IF(G10="D19",1,0),IF(G10="D20",1,0),IF(G10="D35",1,0),IF(G10="D50",1,0),IF(G10="D60",1,0),IF(H10="M16",1,0),IF(H10="M19",1,0),IF(H10="M20",1,0),IF(H10="M40",1,0),IF(H10="M50",1,0),IF(H10="M60",1,0),IF(H10="M70",1,0),IF(H10="D16",1,0),IF(H10="D19",1,0),IF(H10="D20",1,0),IF(H10="D35",1,0),IF(H10="D50",1,0),IF(H10="D60",1,0))</f>
        <v>480</v>
      </c>
      <c r="J10" s="50"/>
      <c r="K10" s="51"/>
      <c r="L10" s="51">
        <v>1</v>
      </c>
      <c r="M10" s="52">
        <v>1</v>
      </c>
      <c r="N10" s="51"/>
      <c r="O10" s="52">
        <v>1</v>
      </c>
      <c r="P10" s="52">
        <v>1</v>
      </c>
      <c r="Q10" s="53">
        <v>1</v>
      </c>
      <c r="R10" s="53">
        <v>1</v>
      </c>
      <c r="S10" s="53">
        <v>1</v>
      </c>
      <c r="T10" s="49">
        <f t="shared" ref="T10:T28" si="2">J10*150+K10*150+L10*210+M10*210+N10*60+O10*90+P10*50+Q10*90+R10*50+S10*90</f>
        <v>790</v>
      </c>
      <c r="U10" s="41">
        <f t="shared" si="0"/>
        <v>1270</v>
      </c>
    </row>
    <row r="11" spans="1:21" x14ac:dyDescent="0.25">
      <c r="A11" s="42" t="s">
        <v>17</v>
      </c>
      <c r="B11" s="43"/>
      <c r="C11" s="44"/>
      <c r="D11" s="45"/>
      <c r="E11" s="46"/>
      <c r="F11" s="47"/>
      <c r="G11" s="48"/>
      <c r="H11" s="48"/>
      <c r="I11" s="49">
        <f t="shared" si="1"/>
        <v>0</v>
      </c>
      <c r="J11" s="50"/>
      <c r="K11" s="51"/>
      <c r="L11" s="51"/>
      <c r="M11" s="52"/>
      <c r="N11" s="51"/>
      <c r="O11" s="52"/>
      <c r="P11" s="52"/>
      <c r="Q11" s="53"/>
      <c r="R11" s="53"/>
      <c r="S11" s="53"/>
      <c r="T11" s="49">
        <f t="shared" si="2"/>
        <v>0</v>
      </c>
      <c r="U11" s="41">
        <f t="shared" si="0"/>
        <v>0</v>
      </c>
    </row>
    <row r="12" spans="1:21" x14ac:dyDescent="0.25">
      <c r="A12" s="42" t="s">
        <v>18</v>
      </c>
      <c r="B12" s="43"/>
      <c r="C12" s="44"/>
      <c r="D12" s="45"/>
      <c r="E12" s="46"/>
      <c r="F12" s="47"/>
      <c r="G12" s="48"/>
      <c r="H12" s="48"/>
      <c r="I12" s="49">
        <f t="shared" si="1"/>
        <v>0</v>
      </c>
      <c r="J12" s="50"/>
      <c r="K12" s="51"/>
      <c r="L12" s="51"/>
      <c r="M12" s="52"/>
      <c r="N12" s="51"/>
      <c r="O12" s="52"/>
      <c r="P12" s="52"/>
      <c r="Q12" s="53"/>
      <c r="R12" s="53"/>
      <c r="S12" s="53"/>
      <c r="T12" s="49">
        <f t="shared" si="2"/>
        <v>0</v>
      </c>
      <c r="U12" s="41">
        <f t="shared" si="0"/>
        <v>0</v>
      </c>
    </row>
    <row r="13" spans="1:21" x14ac:dyDescent="0.25">
      <c r="A13" s="42" t="s">
        <v>19</v>
      </c>
      <c r="B13" s="43"/>
      <c r="C13" s="44"/>
      <c r="D13" s="45"/>
      <c r="E13" s="46"/>
      <c r="F13" s="47"/>
      <c r="G13" s="48"/>
      <c r="H13" s="48"/>
      <c r="I13" s="49">
        <f t="shared" si="1"/>
        <v>0</v>
      </c>
      <c r="J13" s="50"/>
      <c r="K13" s="51"/>
      <c r="L13" s="51"/>
      <c r="M13" s="52"/>
      <c r="N13" s="51"/>
      <c r="O13" s="52"/>
      <c r="P13" s="52"/>
      <c r="Q13" s="53"/>
      <c r="R13" s="53"/>
      <c r="S13" s="53"/>
      <c r="T13" s="49">
        <f t="shared" si="2"/>
        <v>0</v>
      </c>
      <c r="U13" s="41">
        <f t="shared" si="0"/>
        <v>0</v>
      </c>
    </row>
    <row r="14" spans="1:21" x14ac:dyDescent="0.25">
      <c r="A14" s="42" t="s">
        <v>20</v>
      </c>
      <c r="B14" s="43"/>
      <c r="C14" s="44"/>
      <c r="D14" s="45"/>
      <c r="E14" s="46"/>
      <c r="F14" s="47"/>
      <c r="G14" s="48"/>
      <c r="H14" s="48"/>
      <c r="I14" s="49">
        <f t="shared" si="1"/>
        <v>0</v>
      </c>
      <c r="J14" s="50"/>
      <c r="K14" s="51"/>
      <c r="L14" s="51"/>
      <c r="M14" s="52"/>
      <c r="N14" s="51"/>
      <c r="O14" s="52"/>
      <c r="P14" s="52"/>
      <c r="Q14" s="53"/>
      <c r="R14" s="53"/>
      <c r="S14" s="53"/>
      <c r="T14" s="49">
        <f t="shared" si="2"/>
        <v>0</v>
      </c>
      <c r="U14" s="41">
        <f t="shared" si="0"/>
        <v>0</v>
      </c>
    </row>
    <row r="15" spans="1:21" x14ac:dyDescent="0.25">
      <c r="A15" s="42" t="s">
        <v>21</v>
      </c>
      <c r="B15" s="43"/>
      <c r="C15" s="44"/>
      <c r="D15" s="45"/>
      <c r="E15" s="46"/>
      <c r="F15" s="47"/>
      <c r="G15" s="48"/>
      <c r="H15" s="48"/>
      <c r="I15" s="49">
        <f t="shared" si="1"/>
        <v>0</v>
      </c>
      <c r="J15" s="50"/>
      <c r="K15" s="51"/>
      <c r="L15" s="51"/>
      <c r="M15" s="52"/>
      <c r="N15" s="51"/>
      <c r="O15" s="52"/>
      <c r="P15" s="52"/>
      <c r="Q15" s="53"/>
      <c r="R15" s="53"/>
      <c r="S15" s="53"/>
      <c r="T15" s="49">
        <f t="shared" si="2"/>
        <v>0</v>
      </c>
      <c r="U15" s="41">
        <f t="shared" si="0"/>
        <v>0</v>
      </c>
    </row>
    <row r="16" spans="1:21" x14ac:dyDescent="0.25">
      <c r="A16" s="42" t="s">
        <v>22</v>
      </c>
      <c r="B16" s="43"/>
      <c r="C16" s="44"/>
      <c r="D16" s="45"/>
      <c r="E16" s="46"/>
      <c r="F16" s="47"/>
      <c r="G16" s="48"/>
      <c r="H16" s="48"/>
      <c r="I16" s="49">
        <f t="shared" si="1"/>
        <v>0</v>
      </c>
      <c r="J16" s="50"/>
      <c r="K16" s="51"/>
      <c r="L16" s="51"/>
      <c r="M16" s="52"/>
      <c r="N16" s="51"/>
      <c r="O16" s="52"/>
      <c r="P16" s="52"/>
      <c r="Q16" s="53"/>
      <c r="R16" s="53"/>
      <c r="S16" s="53"/>
      <c r="T16" s="49">
        <f t="shared" si="2"/>
        <v>0</v>
      </c>
      <c r="U16" s="41">
        <f t="shared" si="0"/>
        <v>0</v>
      </c>
    </row>
    <row r="17" spans="1:21" x14ac:dyDescent="0.25">
      <c r="A17" s="42" t="s">
        <v>23</v>
      </c>
      <c r="B17" s="43"/>
      <c r="C17" s="44"/>
      <c r="D17" s="45"/>
      <c r="E17" s="46"/>
      <c r="F17" s="47"/>
      <c r="G17" s="48"/>
      <c r="H17" s="48"/>
      <c r="I17" s="49">
        <f t="shared" si="1"/>
        <v>0</v>
      </c>
      <c r="J17" s="50"/>
      <c r="K17" s="51"/>
      <c r="L17" s="51"/>
      <c r="M17" s="52"/>
      <c r="N17" s="51"/>
      <c r="O17" s="52"/>
      <c r="P17" s="52"/>
      <c r="Q17" s="53"/>
      <c r="R17" s="53"/>
      <c r="S17" s="53"/>
      <c r="T17" s="49">
        <f t="shared" si="2"/>
        <v>0</v>
      </c>
      <c r="U17" s="41">
        <f t="shared" si="0"/>
        <v>0</v>
      </c>
    </row>
    <row r="18" spans="1:21" x14ac:dyDescent="0.25">
      <c r="A18" s="42" t="s">
        <v>24</v>
      </c>
      <c r="B18" s="43"/>
      <c r="C18" s="44"/>
      <c r="D18" s="45"/>
      <c r="E18" s="46"/>
      <c r="F18" s="47"/>
      <c r="G18" s="48"/>
      <c r="H18" s="48"/>
      <c r="I18" s="49">
        <f t="shared" si="1"/>
        <v>0</v>
      </c>
      <c r="J18" s="50"/>
      <c r="K18" s="51"/>
      <c r="L18" s="51"/>
      <c r="M18" s="52"/>
      <c r="N18" s="51"/>
      <c r="O18" s="52"/>
      <c r="P18" s="52"/>
      <c r="Q18" s="53"/>
      <c r="R18" s="53"/>
      <c r="S18" s="53"/>
      <c r="T18" s="49">
        <f t="shared" si="2"/>
        <v>0</v>
      </c>
      <c r="U18" s="41">
        <f t="shared" si="0"/>
        <v>0</v>
      </c>
    </row>
    <row r="19" spans="1:21" x14ac:dyDescent="0.25">
      <c r="A19" s="42" t="s">
        <v>25</v>
      </c>
      <c r="B19" s="43"/>
      <c r="C19" s="44"/>
      <c r="D19" s="45"/>
      <c r="E19" s="46"/>
      <c r="F19" s="47"/>
      <c r="G19" s="48"/>
      <c r="H19" s="48"/>
      <c r="I19" s="49">
        <f t="shared" si="1"/>
        <v>0</v>
      </c>
      <c r="J19" s="50"/>
      <c r="K19" s="51"/>
      <c r="L19" s="51"/>
      <c r="M19" s="52"/>
      <c r="N19" s="51"/>
      <c r="O19" s="52"/>
      <c r="P19" s="52"/>
      <c r="Q19" s="53"/>
      <c r="R19" s="53"/>
      <c r="S19" s="53"/>
      <c r="T19" s="49">
        <f t="shared" si="2"/>
        <v>0</v>
      </c>
      <c r="U19" s="41">
        <f t="shared" si="0"/>
        <v>0</v>
      </c>
    </row>
    <row r="20" spans="1:21" x14ac:dyDescent="0.25">
      <c r="A20" s="42" t="s">
        <v>26</v>
      </c>
      <c r="B20" s="43"/>
      <c r="C20" s="44"/>
      <c r="D20" s="45"/>
      <c r="E20" s="46"/>
      <c r="F20" s="47"/>
      <c r="G20" s="48"/>
      <c r="H20" s="48"/>
      <c r="I20" s="49">
        <f t="shared" si="1"/>
        <v>0</v>
      </c>
      <c r="J20" s="50"/>
      <c r="K20" s="51"/>
      <c r="L20" s="51"/>
      <c r="M20" s="52"/>
      <c r="N20" s="51"/>
      <c r="O20" s="52"/>
      <c r="P20" s="52"/>
      <c r="Q20" s="53"/>
      <c r="R20" s="53"/>
      <c r="S20" s="53"/>
      <c r="T20" s="49">
        <f t="shared" si="2"/>
        <v>0</v>
      </c>
      <c r="U20" s="41">
        <f t="shared" si="0"/>
        <v>0</v>
      </c>
    </row>
    <row r="21" spans="1:21" x14ac:dyDescent="0.25">
      <c r="A21" s="42" t="s">
        <v>27</v>
      </c>
      <c r="B21" s="43"/>
      <c r="C21" s="44"/>
      <c r="D21" s="45"/>
      <c r="E21" s="46"/>
      <c r="F21" s="47"/>
      <c r="G21" s="48"/>
      <c r="H21" s="48"/>
      <c r="I21" s="49">
        <f t="shared" si="1"/>
        <v>0</v>
      </c>
      <c r="J21" s="50"/>
      <c r="K21" s="51"/>
      <c r="L21" s="51"/>
      <c r="M21" s="52"/>
      <c r="N21" s="51"/>
      <c r="O21" s="52"/>
      <c r="P21" s="52"/>
      <c r="Q21" s="53"/>
      <c r="R21" s="53"/>
      <c r="S21" s="53"/>
      <c r="T21" s="49">
        <f t="shared" si="2"/>
        <v>0</v>
      </c>
      <c r="U21" s="41">
        <f t="shared" si="0"/>
        <v>0</v>
      </c>
    </row>
    <row r="22" spans="1:21" x14ac:dyDescent="0.25">
      <c r="A22" s="42" t="s">
        <v>28</v>
      </c>
      <c r="B22" s="43"/>
      <c r="C22" s="44"/>
      <c r="D22" s="45"/>
      <c r="E22" s="46"/>
      <c r="F22" s="47"/>
      <c r="G22" s="48"/>
      <c r="H22" s="48"/>
      <c r="I22" s="49">
        <f t="shared" si="1"/>
        <v>0</v>
      </c>
      <c r="J22" s="50"/>
      <c r="K22" s="51"/>
      <c r="L22" s="51"/>
      <c r="M22" s="52"/>
      <c r="N22" s="51"/>
      <c r="O22" s="52"/>
      <c r="P22" s="52"/>
      <c r="Q22" s="53"/>
      <c r="R22" s="53"/>
      <c r="S22" s="53"/>
      <c r="T22" s="49">
        <f t="shared" si="2"/>
        <v>0</v>
      </c>
      <c r="U22" s="41">
        <f t="shared" si="0"/>
        <v>0</v>
      </c>
    </row>
    <row r="23" spans="1:21" x14ac:dyDescent="0.25">
      <c r="A23" s="42" t="s">
        <v>29</v>
      </c>
      <c r="B23" s="43"/>
      <c r="C23" s="44"/>
      <c r="D23" s="45"/>
      <c r="E23" s="46"/>
      <c r="F23" s="47"/>
      <c r="G23" s="48"/>
      <c r="H23" s="48"/>
      <c r="I23" s="49">
        <f t="shared" si="1"/>
        <v>0</v>
      </c>
      <c r="J23" s="50"/>
      <c r="K23" s="51"/>
      <c r="L23" s="51"/>
      <c r="M23" s="52"/>
      <c r="N23" s="51"/>
      <c r="O23" s="52"/>
      <c r="P23" s="52"/>
      <c r="Q23" s="53"/>
      <c r="R23" s="53"/>
      <c r="S23" s="53"/>
      <c r="T23" s="49">
        <f t="shared" si="2"/>
        <v>0</v>
      </c>
      <c r="U23" s="41">
        <f t="shared" si="0"/>
        <v>0</v>
      </c>
    </row>
    <row r="24" spans="1:21" x14ac:dyDescent="0.25">
      <c r="A24" s="42" t="s">
        <v>30</v>
      </c>
      <c r="B24" s="43"/>
      <c r="C24" s="44"/>
      <c r="D24" s="45"/>
      <c r="E24" s="46"/>
      <c r="F24" s="47"/>
      <c r="G24" s="48"/>
      <c r="H24" s="48"/>
      <c r="I24" s="49">
        <f t="shared" si="1"/>
        <v>0</v>
      </c>
      <c r="J24" s="50"/>
      <c r="K24" s="51"/>
      <c r="L24" s="51"/>
      <c r="M24" s="52"/>
      <c r="N24" s="51"/>
      <c r="O24" s="52"/>
      <c r="P24" s="52"/>
      <c r="Q24" s="53"/>
      <c r="R24" s="53"/>
      <c r="S24" s="53"/>
      <c r="T24" s="49">
        <f t="shared" si="2"/>
        <v>0</v>
      </c>
      <c r="U24" s="41">
        <f t="shared" si="0"/>
        <v>0</v>
      </c>
    </row>
    <row r="25" spans="1:21" x14ac:dyDescent="0.25">
      <c r="A25" s="42" t="s">
        <v>31</v>
      </c>
      <c r="B25" s="43"/>
      <c r="C25" s="44"/>
      <c r="D25" s="45"/>
      <c r="E25" s="46"/>
      <c r="F25" s="47"/>
      <c r="G25" s="48"/>
      <c r="H25" s="48"/>
      <c r="I25" s="49">
        <f t="shared" si="1"/>
        <v>0</v>
      </c>
      <c r="J25" s="50"/>
      <c r="K25" s="51"/>
      <c r="L25" s="51"/>
      <c r="M25" s="52"/>
      <c r="N25" s="51"/>
      <c r="O25" s="52"/>
      <c r="P25" s="52"/>
      <c r="Q25" s="53"/>
      <c r="R25" s="53"/>
      <c r="S25" s="53"/>
      <c r="T25" s="49">
        <f t="shared" si="2"/>
        <v>0</v>
      </c>
      <c r="U25" s="41">
        <f t="shared" si="0"/>
        <v>0</v>
      </c>
    </row>
    <row r="26" spans="1:21" x14ac:dyDescent="0.25">
      <c r="A26" s="42" t="s">
        <v>32</v>
      </c>
      <c r="B26" s="43"/>
      <c r="C26" s="44"/>
      <c r="D26" s="45"/>
      <c r="E26" s="46"/>
      <c r="F26" s="47"/>
      <c r="G26" s="48"/>
      <c r="H26" s="48"/>
      <c r="I26" s="49">
        <f t="shared" si="1"/>
        <v>0</v>
      </c>
      <c r="J26" s="50"/>
      <c r="K26" s="51"/>
      <c r="L26" s="51"/>
      <c r="M26" s="52"/>
      <c r="N26" s="51"/>
      <c r="O26" s="52"/>
      <c r="P26" s="52"/>
      <c r="Q26" s="53"/>
      <c r="R26" s="53"/>
      <c r="S26" s="53"/>
      <c r="T26" s="49">
        <f t="shared" si="2"/>
        <v>0</v>
      </c>
      <c r="U26" s="41">
        <f t="shared" si="0"/>
        <v>0</v>
      </c>
    </row>
    <row r="27" spans="1:21" x14ac:dyDescent="0.25">
      <c r="A27" s="42" t="s">
        <v>33</v>
      </c>
      <c r="B27" s="43"/>
      <c r="C27" s="44"/>
      <c r="D27" s="45"/>
      <c r="E27" s="46"/>
      <c r="F27" s="47"/>
      <c r="G27" s="48"/>
      <c r="H27" s="48"/>
      <c r="I27" s="49">
        <f t="shared" si="1"/>
        <v>0</v>
      </c>
      <c r="J27" s="50"/>
      <c r="K27" s="51"/>
      <c r="L27" s="51"/>
      <c r="M27" s="52"/>
      <c r="N27" s="51"/>
      <c r="O27" s="52"/>
      <c r="P27" s="52"/>
      <c r="Q27" s="53"/>
      <c r="R27" s="53"/>
      <c r="S27" s="53"/>
      <c r="T27" s="49">
        <f t="shared" si="2"/>
        <v>0</v>
      </c>
      <c r="U27" s="41">
        <f t="shared" si="0"/>
        <v>0</v>
      </c>
    </row>
    <row r="28" spans="1:21" ht="15.75" thickBot="1" x14ac:dyDescent="0.3">
      <c r="A28" s="54" t="s">
        <v>34</v>
      </c>
      <c r="B28" s="55"/>
      <c r="C28" s="56"/>
      <c r="D28" s="57"/>
      <c r="E28" s="58"/>
      <c r="F28" s="59"/>
      <c r="G28" s="60"/>
      <c r="H28" s="60"/>
      <c r="I28" s="61">
        <f t="shared" si="1"/>
        <v>0</v>
      </c>
      <c r="J28" s="62"/>
      <c r="K28" s="63"/>
      <c r="L28" s="63"/>
      <c r="M28" s="64"/>
      <c r="N28" s="63"/>
      <c r="O28" s="64"/>
      <c r="P28" s="64"/>
      <c r="Q28" s="65"/>
      <c r="R28" s="65"/>
      <c r="S28" s="65"/>
      <c r="T28" s="61">
        <f t="shared" si="2"/>
        <v>0</v>
      </c>
      <c r="U28" s="41">
        <f t="shared" si="0"/>
        <v>0</v>
      </c>
    </row>
    <row r="29" spans="1:21" ht="15.75" thickBot="1" x14ac:dyDescent="0.3">
      <c r="A29" s="66"/>
      <c r="B29" s="67" t="s">
        <v>35</v>
      </c>
      <c r="C29" s="68"/>
      <c r="D29" s="68"/>
      <c r="E29" s="68" t="s">
        <v>36</v>
      </c>
      <c r="F29" s="68"/>
      <c r="G29" s="68"/>
      <c r="H29" s="68"/>
      <c r="I29" s="68"/>
      <c r="J29" s="68"/>
      <c r="K29" s="68"/>
      <c r="L29" s="68"/>
      <c r="M29" s="68"/>
      <c r="N29" s="68"/>
      <c r="O29" s="69"/>
      <c r="P29" s="70" t="s">
        <v>37</v>
      </c>
      <c r="Q29" s="82"/>
      <c r="R29" s="82"/>
      <c r="S29" s="71"/>
      <c r="T29" s="86">
        <f>SUM(U9:U28)</f>
        <v>2540</v>
      </c>
      <c r="U29" s="87"/>
    </row>
    <row r="30" spans="1:21" x14ac:dyDescent="0.25">
      <c r="A30" s="66"/>
      <c r="B30" s="68" t="s">
        <v>38</v>
      </c>
      <c r="C30" s="68"/>
      <c r="D30" s="68"/>
      <c r="E30" s="72">
        <f>20-(IF(UPPER(E9)="Z",0,1)+IF(UPPER(E10)="Z",0,1)+IF(UPPER(E11)="Z",0,1)+IF(UPPER(E12)="Z",0,1)+IF(UPPER(E13)="Z",0,1)+IF(UPPER(E14)="Z",0,1)+IF(UPPER(E15)="Z",0,1)+IF(UPPER(E16)="Z",0,1)+IF(UPPER(E17)="Z",0,1)+IF(UPPER(E18)="Z",0,1)+IF(UPPER(E19)="Z",0,1)+IF(UPPER(E20)="Z",0,1)+IF(UPPER(E21)="Z",0,1)+IF(UPPER(E22)="Z",0,1)+IF(UPPER(E23)="Z",0,1)+IF(UPPER(E24)="Z",0,1)+IF(UPPER(E25)="Z",0,1)+IF(UPPER(E26)="Z",0,1)+IF(UPPER(E27)="Z",0,1)+IF(UPPER(E28)="Z",0,1))</f>
        <v>0</v>
      </c>
      <c r="F30" s="72">
        <f>IF(F9="",0,1)+IF(F10="",0,1)+IF(F11="",0,1)+IF(F12="",0,1)+IF(F13="",0,1)+IF(F14="",0,1)+IF(F15="",0,1)+IF(F16="",0,1)+IF(F17="",0,1)+IF(F18="",0,1)+IF(F19="",0,1)+IF(F20="",0,1)+IF(F21="",0,1)+IF(F22="",0,1)+IF(F23="",0,1)+IF(F24="",0,1)+IF(F25="",0,1)+IF(F26="",0,1)+IF(F27="",0,1)+IF(F28="",0,1)</f>
        <v>2</v>
      </c>
      <c r="G30" s="72">
        <f>IF(G9="",0,1)+IF(G10="",0,1)+IF(G11="",0,1)+IF(G12="",0,1)+IF(G13="",0,1)+IF(G14="",0,1)+IF(G15="",0,1)+IF(G16="",0,1)+IF(G17="",0,1)+IF(G18="",0,1)+IF(G19="",0,1)+IF(G20="",0,1)+IF(G21="",0,1)+IF(G22="",0,1)+IF(G23="",0,1)+IF(G24="",0,1)+IF(G25="",0,1)+IF(G26="",0,1)+IF(G27="",0,1)+IF(G28="",0,1)</f>
        <v>2</v>
      </c>
      <c r="H30" s="72">
        <f>IF(H9="",0,1)+IF(H10="",0,1)+IF(H11="",0,1)+IF(H12="",0,1)+IF(H13="",0,1)+IF(H14="",0,1)+IF(H15="",0,1)+IF(H16="",0,1)+IF(H17="",0,1)+IF(H18="",0,1)+IF(H19="",0,1)+IF(H20="",0,1)+IF(H21="",0,1)+IF(H22="",0,1)+IF(H23="",0,1)+IF(H24="",0,1)+IF(H25="",0,1)+IF(H26="",0,1)+IF(H27="",0,1)+IF(H28="",0,1)</f>
        <v>2</v>
      </c>
      <c r="I30" s="73">
        <f>SUM(I9:I28)</f>
        <v>960</v>
      </c>
      <c r="J30" s="72">
        <f t="shared" ref="J30:S30" si="3">SUM(J9:J28)</f>
        <v>0</v>
      </c>
      <c r="K30" s="72">
        <f t="shared" si="3"/>
        <v>0</v>
      </c>
      <c r="L30" s="72">
        <f t="shared" si="3"/>
        <v>2</v>
      </c>
      <c r="M30" s="72">
        <f t="shared" si="3"/>
        <v>2</v>
      </c>
      <c r="N30" s="72">
        <f t="shared" si="3"/>
        <v>0</v>
      </c>
      <c r="O30" s="72">
        <f t="shared" si="3"/>
        <v>2</v>
      </c>
      <c r="P30" s="72">
        <f t="shared" si="3"/>
        <v>2</v>
      </c>
      <c r="Q30" s="72">
        <f t="shared" si="3"/>
        <v>2</v>
      </c>
      <c r="R30" s="72">
        <f t="shared" si="3"/>
        <v>2</v>
      </c>
      <c r="S30" s="72">
        <f t="shared" si="3"/>
        <v>2</v>
      </c>
      <c r="T30" s="73">
        <f>SUM(T9:T28)</f>
        <v>1580</v>
      </c>
      <c r="U30" s="73">
        <f>I30+T30</f>
        <v>2540</v>
      </c>
    </row>
    <row r="31" spans="1:21" x14ac:dyDescent="0.25">
      <c r="A31" s="68"/>
      <c r="B31" s="74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</row>
    <row r="32" spans="1:21" x14ac:dyDescent="0.25">
      <c r="A32" s="68"/>
      <c r="B32" s="68"/>
      <c r="C32" s="68"/>
      <c r="D32" s="68"/>
      <c r="E32" s="68"/>
      <c r="F32" s="68"/>
      <c r="G32" s="68"/>
      <c r="H32" s="68"/>
      <c r="I32" s="68"/>
      <c r="J32" s="67"/>
      <c r="K32" s="67"/>
      <c r="L32" s="67"/>
      <c r="M32" s="68"/>
      <c r="N32" s="68"/>
      <c r="O32" s="68"/>
      <c r="P32" s="68"/>
      <c r="Q32" s="68"/>
      <c r="R32" s="68"/>
      <c r="S32" s="68"/>
      <c r="T32" s="73"/>
      <c r="U32" s="68"/>
    </row>
    <row r="33" spans="1:21" ht="15.75" thickBot="1" x14ac:dyDescent="0.3">
      <c r="A33" s="68"/>
      <c r="B33" s="74" t="s">
        <v>39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</row>
    <row r="34" spans="1:21" ht="32.25" customHeight="1" thickBot="1" x14ac:dyDescent="0.3">
      <c r="A34" s="9"/>
      <c r="B34" s="10" t="s">
        <v>4</v>
      </c>
      <c r="C34" s="11" t="s">
        <v>5</v>
      </c>
      <c r="D34" s="12" t="s">
        <v>6</v>
      </c>
      <c r="E34" s="13" t="s">
        <v>7</v>
      </c>
      <c r="F34" s="14" t="s">
        <v>55</v>
      </c>
      <c r="G34" s="14" t="s">
        <v>56</v>
      </c>
      <c r="H34" s="15" t="s">
        <v>57</v>
      </c>
      <c r="I34" s="16" t="s">
        <v>8</v>
      </c>
      <c r="J34" s="88" t="s">
        <v>58</v>
      </c>
      <c r="K34" s="89"/>
      <c r="L34" s="89"/>
      <c r="M34" s="90"/>
      <c r="N34" s="91" t="s">
        <v>63</v>
      </c>
      <c r="O34" s="91"/>
      <c r="P34" s="91"/>
      <c r="Q34" s="91"/>
      <c r="R34" s="91"/>
      <c r="S34" s="92"/>
      <c r="T34" s="17" t="s">
        <v>9</v>
      </c>
      <c r="U34" s="81" t="s">
        <v>10</v>
      </c>
    </row>
    <row r="35" spans="1:21" ht="16.5" customHeight="1" thickBot="1" x14ac:dyDescent="0.3">
      <c r="A35" s="19"/>
      <c r="B35" s="20"/>
      <c r="C35" s="21"/>
      <c r="D35" s="22"/>
      <c r="E35" s="23" t="s">
        <v>11</v>
      </c>
      <c r="F35" s="83" t="s">
        <v>12</v>
      </c>
      <c r="G35" s="84"/>
      <c r="H35" s="85"/>
      <c r="I35" s="24" t="s">
        <v>13</v>
      </c>
      <c r="J35" s="25" t="s">
        <v>59</v>
      </c>
      <c r="K35" s="26" t="s">
        <v>59</v>
      </c>
      <c r="L35" s="26" t="s">
        <v>60</v>
      </c>
      <c r="M35" s="26" t="s">
        <v>60</v>
      </c>
      <c r="N35" s="27" t="s">
        <v>61</v>
      </c>
      <c r="O35" s="27" t="s">
        <v>62</v>
      </c>
      <c r="P35" s="27" t="s">
        <v>14</v>
      </c>
      <c r="Q35" s="27" t="s">
        <v>62</v>
      </c>
      <c r="R35" s="27" t="s">
        <v>14</v>
      </c>
      <c r="S35" s="28" t="s">
        <v>62</v>
      </c>
      <c r="T35" s="21" t="s">
        <v>13</v>
      </c>
      <c r="U35" s="22" t="s">
        <v>13</v>
      </c>
    </row>
    <row r="36" spans="1:21" x14ac:dyDescent="0.25">
      <c r="A36" s="75" t="s">
        <v>15</v>
      </c>
      <c r="B36" s="30" t="s">
        <v>40</v>
      </c>
      <c r="C36" s="31" t="s">
        <v>41</v>
      </c>
      <c r="D36" s="32" t="s">
        <v>42</v>
      </c>
      <c r="E36" s="33">
        <v>8086</v>
      </c>
      <c r="F36" s="34" t="s">
        <v>43</v>
      </c>
      <c r="G36" s="35" t="s">
        <v>43</v>
      </c>
      <c r="H36" s="35" t="s">
        <v>43</v>
      </c>
      <c r="I36" s="36">
        <f>IF(UPPER(E36)="Z",20,0)*SUM(IF(F36="",0,1),IF(H36="",0,1))+120*SUM(IF(F36="M12",1,0),IF(F36="M14",1,0),IF(F36="D12",1,0),IF(F36="D14",1,0),IF(G36="M12",1,0),IF(G36="M14",1,0),IF(G36="D12",1,0),IF(G36="D14",1,0),IF(H36="M12",1,0),IF(H36="M14",1,0),IF(H36="D12",1,0),IF(H36="D14",1,0))+160*SUM(IF(F36="M16",1,0),IF(F36="M19",1,0),IF(F36="M20",1,0),IF(F36="M40",1,0),IF(F36="M50",1,0),IF(F36="M60",1,0),IF(F36="M70",1,0),IF(F36="D16",1,0),IF(F36="D19",1,0),IF(F36="D20",1,0),IF(F36="D35",1,0),IF(F36="D50",1,0),IF(F36="D60",1,0),IF(G36="M16",1,0),IF(G36="M19",1,0),IF(G36="M20",1,0),IF(G36="M40",1,0),IF(G36="M50",1,0),IF(G36="M60",1,0),IF(G36="M70",1,0),IF(G36="D16",1,0),IF(G36="D19",1,0),IF(G36="D20",1,0),IF(G36="D35",1,0),IF(G36="D50",1,0),IF(G36="D60",1,0),IF(H36="M16",1,0),IF(H36="M19",1,0),IF(H36="M20",1,0),IF(H36="M40",1,0),IF(H36="M50",1,0),IF(H36="M60",1,0),IF(H36="M70",1,0),IF(H36="D16",1,0),IF(H36="D19",1,0),IF(H36="D20",1,0),IF(H36="D35",1,0),IF(H36="D50",1,0),IF(H36="D60",1,0))</f>
        <v>480</v>
      </c>
      <c r="J36" s="37"/>
      <c r="K36" s="38"/>
      <c r="L36" s="38">
        <v>2</v>
      </c>
      <c r="M36" s="39">
        <v>2</v>
      </c>
      <c r="N36" s="38">
        <v>2</v>
      </c>
      <c r="O36" s="39">
        <v>2</v>
      </c>
      <c r="P36" s="39">
        <v>2</v>
      </c>
      <c r="Q36" s="40">
        <v>2</v>
      </c>
      <c r="R36" s="40">
        <v>2</v>
      </c>
      <c r="S36" s="40">
        <v>2</v>
      </c>
      <c r="T36" s="36">
        <f>J36*150+K36*150+L36*210+M36*210+N36*60+O36*90+P36*50+Q36*90+R36*50+S36*90</f>
        <v>1700</v>
      </c>
      <c r="U36" s="41">
        <f t="shared" ref="U36:U37" si="4">I36+T36</f>
        <v>2180</v>
      </c>
    </row>
    <row r="37" spans="1:21" x14ac:dyDescent="0.25">
      <c r="A37" s="76" t="s">
        <v>16</v>
      </c>
      <c r="B37" s="43" t="s">
        <v>44</v>
      </c>
      <c r="C37" s="44" t="s">
        <v>45</v>
      </c>
      <c r="D37" s="45" t="s">
        <v>64</v>
      </c>
      <c r="E37" s="46" t="s">
        <v>46</v>
      </c>
      <c r="F37" s="47" t="s">
        <v>47</v>
      </c>
      <c r="G37" s="48" t="s">
        <v>47</v>
      </c>
      <c r="H37" s="48" t="s">
        <v>47</v>
      </c>
      <c r="I37" s="49">
        <f t="shared" ref="I37" si="5">IF(UPPER(E37)="Z",20,0)*SUM(IF(F37="",0,1),IF(H37="",0,1))+120*SUM(IF(F37="M12",1,0),IF(F37="M14",1,0),IF(F37="D12",1,0),IF(F37="D14",1,0),IF(G37="M12",1,0),IF(G37="M14",1,0),IF(G37="D12",1,0),IF(G37="D14",1,0),IF(H37="M12",1,0),IF(H37="M14",1,0),IF(H37="D12",1,0),IF(H37="D14",1,0))+160*SUM(IF(F37="M16",1,0),IF(F37="M19",1,0),IF(F37="M20",1,0),IF(F37="M40",1,0),IF(F37="M50",1,0),IF(F37="M60",1,0),IF(F37="M70",1,0),IF(F37="D16",1,0),IF(F37="D19",1,0),IF(F37="D20",1,0),IF(F37="D35",1,0),IF(F37="D50",1,0),IF(F37="D60",1,0),IF(G37="M16",1,0),IF(G37="M19",1,0),IF(G37="M20",1,0),IF(G37="M40",1,0),IF(G37="M50",1,0),IF(G37="M60",1,0),IF(G37="M70",1,0),IF(G37="D16",1,0),IF(G37="D19",1,0),IF(G37="D20",1,0),IF(G37="D35",1,0),IF(G37="D50",1,0),IF(G37="D60",1,0),IF(H37="M16",1,0),IF(H37="M19",1,0),IF(H37="M20",1,0),IF(H37="M40",1,0),IF(H37="M50",1,0),IF(H37="M60",1,0),IF(H37="M70",1,0),IF(H37="D16",1,0),IF(H37="D19",1,0),IF(H37="D20",1,0),IF(H37="D35",1,0),IF(H37="D50",1,0),IF(H37="D60",1,0))</f>
        <v>400</v>
      </c>
      <c r="J37" s="50"/>
      <c r="K37" s="51">
        <v>1</v>
      </c>
      <c r="L37" s="51"/>
      <c r="M37" s="52"/>
      <c r="N37" s="51"/>
      <c r="O37" s="52">
        <v>1</v>
      </c>
      <c r="P37" s="52">
        <v>1</v>
      </c>
      <c r="Q37" s="53">
        <v>1</v>
      </c>
      <c r="R37" s="53">
        <v>1</v>
      </c>
      <c r="S37" s="53">
        <v>1</v>
      </c>
      <c r="T37" s="49">
        <f t="shared" ref="T37" si="6">J37*150+K37*150+L37*210+M37*210+N37*60+O37*90+P37*50+Q37*90+R37*50+S37*90</f>
        <v>520</v>
      </c>
      <c r="U37" s="41">
        <f t="shared" si="4"/>
        <v>920</v>
      </c>
    </row>
    <row r="38" spans="1:21" x14ac:dyDescent="0.25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</row>
    <row r="39" spans="1:21" x14ac:dyDescent="0.25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</row>
    <row r="40" spans="1:21" x14ac:dyDescent="0.25">
      <c r="A40" s="68"/>
      <c r="B40" s="67" t="s">
        <v>48</v>
      </c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</row>
    <row r="41" spans="1:21" x14ac:dyDescent="0.2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</row>
    <row r="42" spans="1:21" ht="15.75" thickBot="1" x14ac:dyDescent="0.3">
      <c r="A42" s="68"/>
      <c r="B42" s="77" t="s">
        <v>49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</row>
    <row r="43" spans="1:21" x14ac:dyDescent="0.25">
      <c r="A43" s="68"/>
      <c r="B43" s="78" t="s">
        <v>50</v>
      </c>
      <c r="C43" s="79" t="s">
        <v>65</v>
      </c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</row>
    <row r="44" spans="1:21" x14ac:dyDescent="0.25">
      <c r="A44" s="68"/>
      <c r="B44" s="68" t="s">
        <v>51</v>
      </c>
      <c r="C44" s="68" t="s">
        <v>66</v>
      </c>
      <c r="D44" s="68"/>
      <c r="E44" s="68"/>
      <c r="F44" s="67"/>
      <c r="G44" s="67"/>
      <c r="H44" s="67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</row>
    <row r="45" spans="1:21" x14ac:dyDescent="0.25">
      <c r="A45" s="68"/>
      <c r="B45" s="80" t="s">
        <v>52</v>
      </c>
      <c r="C45" s="68" t="s">
        <v>53</v>
      </c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</row>
  </sheetData>
  <protectedRanges>
    <protectedRange sqref="J1:S45" name="Oblast2_1"/>
    <protectedRange sqref="B1:H45" name="Oblast1_1"/>
  </protectedRanges>
  <mergeCells count="11">
    <mergeCell ref="A1:U1"/>
    <mergeCell ref="E3:U3"/>
    <mergeCell ref="E4:U4"/>
    <mergeCell ref="F6:H6"/>
    <mergeCell ref="J7:M7"/>
    <mergeCell ref="N7:S7"/>
    <mergeCell ref="F8:H8"/>
    <mergeCell ref="T29:U29"/>
    <mergeCell ref="J34:M34"/>
    <mergeCell ref="N34:S34"/>
    <mergeCell ref="F35:H35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Sheet1</vt:lpstr>
      <vt:lpstr>Sheet1!Oblast_tisku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Jakub Šrom</cp:lastModifiedBy>
  <dcterms:created xsi:type="dcterms:W3CDTF">2017-03-19T20:25:06Z</dcterms:created>
  <dcterms:modified xsi:type="dcterms:W3CDTF">2017-03-28T19:06:20Z</dcterms:modified>
</cp:coreProperties>
</file>